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B86C782E-E86B-4F05-B4F5-577587A4CAB8}" xr6:coauthVersionLast="47" xr6:coauthVersionMax="47" xr10:uidLastSave="{00000000-0000-0000-0000-000000000000}"/>
  <bookViews>
    <workbookView xWindow="-60" yWindow="-60" windowWidth="24120" windowHeight="1290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Print_Area" localSheetId="0">Foglio1!$A$163:$C$178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78" i="1" l="1"/>
  <c r="C184" i="1" l="1"/>
  <c r="B160" i="1" l="1"/>
  <c r="B9" i="1"/>
  <c r="B16" i="1" s="1"/>
  <c r="B32" i="1"/>
  <c r="B49" i="1"/>
  <c r="D58" i="1"/>
  <c r="D63" i="1"/>
  <c r="D68" i="1" s="1"/>
  <c r="D74" i="1"/>
  <c r="D98" i="1"/>
  <c r="B86" i="1" s="1"/>
  <c r="B93" i="1" s="1"/>
  <c r="C104" i="1"/>
  <c r="B134" i="1" l="1"/>
  <c r="B132" i="1"/>
  <c r="B139" i="1"/>
  <c r="B138" i="1"/>
  <c r="B137" i="1"/>
  <c r="B136" i="1"/>
  <c r="B135" i="1"/>
  <c r="B133" i="1"/>
  <c r="B131" i="1"/>
  <c r="B130" i="1"/>
  <c r="B129" i="1"/>
  <c r="B128" i="1"/>
  <c r="B141" i="1" l="1"/>
</calcChain>
</file>

<file path=xl/sharedStrings.xml><?xml version="1.0" encoding="utf-8"?>
<sst xmlns="http://schemas.openxmlformats.org/spreadsheetml/2006/main" count="177" uniqueCount="63">
  <si>
    <t>ANNO 2018</t>
  </si>
  <si>
    <t>Totale</t>
  </si>
  <si>
    <t>ANNO 2019</t>
  </si>
  <si>
    <t>Oneri diversi di gestione</t>
  </si>
  <si>
    <t>alimenti e bevande di consumo ufficio</t>
  </si>
  <si>
    <t>assicurazioni diverse</t>
  </si>
  <si>
    <t>Valori bollati</t>
  </si>
  <si>
    <t>diritti CCIAA</t>
  </si>
  <si>
    <t>imponibile</t>
  </si>
  <si>
    <t>cancelleria</t>
  </si>
  <si>
    <t>materiali di consumo</t>
  </si>
  <si>
    <t>alberghi e ristoranti</t>
  </si>
  <si>
    <t>valori bollati</t>
  </si>
  <si>
    <t>software e licenze d'uso</t>
  </si>
  <si>
    <t>COSTI ONERI DIVERSI DI GESTIONE Fondazione Dell'ordine Degli Architetti PPC Milano</t>
  </si>
  <si>
    <t>spese generali</t>
  </si>
  <si>
    <t>inserzioni/abbonamenti</t>
  </si>
  <si>
    <t>Tasse diverse di esercizio</t>
  </si>
  <si>
    <t>ANNO 2020</t>
  </si>
  <si>
    <t>GALLI THIERRY STAMPA SRL</t>
  </si>
  <si>
    <t>fornitura stampa n. 200 volumi rilegati</t>
  </si>
  <si>
    <t>LIBRO: "Lo studio BBPR e Milano"</t>
  </si>
  <si>
    <t>LIBRO "Il professionismo colto nel dopoguerra"</t>
  </si>
  <si>
    <t xml:space="preserve"> GALLI THIERRY STAMPA SRL</t>
  </si>
  <si>
    <t>fornitura stampa n. 500 volumi rilegati</t>
  </si>
  <si>
    <t>mappa Architectural Walks</t>
  </si>
  <si>
    <t>stampe per editoria</t>
  </si>
  <si>
    <t>stampe d'ufficio</t>
  </si>
  <si>
    <t>fornitura stampa n. 300 volumi rilegati</t>
  </si>
  <si>
    <t>"Premio Internazionale di Fotografia di Architettura e Paesaggio Gabriele Basilico</t>
  </si>
  <si>
    <t>Giancarlo De Carlo e ILAUD</t>
  </si>
  <si>
    <t>fornitura stampa n. 700 volumi rilegati</t>
  </si>
  <si>
    <t>L'ARTEGRAFICA SRL</t>
  </si>
  <si>
    <t>fornitura stampa n. 100 volumi rilegati</t>
  </si>
  <si>
    <t>GUANGSU PRINT</t>
  </si>
  <si>
    <t>fornitura stampa n. 1000 volumi rilegati</t>
  </si>
  <si>
    <t>Luigi Caccia Dominioni</t>
  </si>
  <si>
    <t>LO STUDIO BBPR E MILANO</t>
  </si>
  <si>
    <t>Asnago e Vender a Milano</t>
  </si>
  <si>
    <t>Fondazione per le Aziende</t>
  </si>
  <si>
    <t>Stampa brochure</t>
  </si>
  <si>
    <t>GRAFICHE MARIANO SRL</t>
  </si>
  <si>
    <t>ANNO 2021</t>
  </si>
  <si>
    <t>ristampe collane editoriali</t>
  </si>
  <si>
    <t>Editoria</t>
  </si>
  <si>
    <t>200 vol L.CACCIA</t>
  </si>
  <si>
    <t>200 vol IL PROFESSIONISMO</t>
  </si>
  <si>
    <t>ristampa 200 copie LO STUDIO BBPR</t>
  </si>
  <si>
    <t>Cancelleria</t>
  </si>
  <si>
    <t>Materiali di consumo</t>
  </si>
  <si>
    <t>Alberghi e ristoranti</t>
  </si>
  <si>
    <t>Spese varie</t>
  </si>
  <si>
    <t xml:space="preserve">stampe </t>
  </si>
  <si>
    <t>assicurazioni diverse /RC CDA+ personale dipendente</t>
  </si>
  <si>
    <t>multe sanzioni / interessi passivi</t>
  </si>
  <si>
    <t>Software e licenze</t>
  </si>
  <si>
    <t>diritti camerali CCIAA</t>
  </si>
  <si>
    <t>FTRI - Fattura ricevuta</t>
  </si>
  <si>
    <t>ristampa 200 copie ALDO ROSSI</t>
  </si>
  <si>
    <t>ANNO 2022</t>
  </si>
  <si>
    <t>ristampa 200 copie CACCIA</t>
  </si>
  <si>
    <t>ristampa 200 copie IL PROFESSIONISMO</t>
  </si>
  <si>
    <t>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</si>
</sst>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1" fillId="0" borderId="1" xfId="0" applyFont="1" applyBorder="1"/>
    <xf numFmtId="164" fontId="1" fillId="0" borderId="1" xfId="0" applyNumberFormat="1" applyFont="1" applyBorder="1"/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/>
    <xf numFmtId="43" fontId="3" fillId="0" borderId="0" xfId="1" applyFont="1" applyBorder="1"/>
    <xf numFmtId="10" fontId="3" fillId="0" borderId="0" xfId="2" applyNumberFormat="1" applyFont="1" applyBorder="1" applyAlignment="1">
      <alignment horizontal="center" vertical="center"/>
    </xf>
    <xf numFmtId="43" fontId="3" fillId="0" borderId="0" xfId="1" applyFont="1" applyFill="1" applyBorder="1"/>
    <xf numFmtId="10" fontId="3" fillId="0" borderId="0" xfId="2" applyNumberFormat="1" applyFont="1" applyFill="1" applyBorder="1" applyAlignment="1">
      <alignment horizontal="center" vertical="center"/>
    </xf>
    <xf numFmtId="0" fontId="5" fillId="0" borderId="0" xfId="0" applyFont="1"/>
    <xf numFmtId="0" fontId="4" fillId="0" borderId="0" xfId="0" applyFont="1"/>
    <xf numFmtId="3" fontId="0" fillId="0" borderId="0" xfId="0" applyNumberFormat="1"/>
    <xf numFmtId="164" fontId="0" fillId="2" borderId="1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49" fontId="0" fillId="0" borderId="0" xfId="0" applyNumberFormat="1"/>
    <xf numFmtId="14" fontId="0" fillId="0" borderId="0" xfId="0" applyNumberFormat="1"/>
    <xf numFmtId="4" fontId="0" fillId="0" borderId="0" xfId="0" applyNumberFormat="1"/>
    <xf numFmtId="4" fontId="0" fillId="2" borderId="1" xfId="0" applyNumberFormat="1" applyFill="1" applyBorder="1"/>
    <xf numFmtId="49" fontId="0" fillId="2" borderId="1" xfId="0" applyNumberFormat="1" applyFill="1" applyBorder="1"/>
    <xf numFmtId="0" fontId="0" fillId="2" borderId="0" xfId="0" applyFill="1"/>
    <xf numFmtId="14" fontId="0" fillId="2" borderId="1" xfId="0" applyNumberFormat="1" applyFill="1" applyBorder="1"/>
    <xf numFmtId="49" fontId="0" fillId="0" borderId="1" xfId="0" applyNumberFormat="1" applyBorder="1"/>
    <xf numFmtId="0" fontId="0" fillId="0" borderId="2" xfId="0" applyBorder="1"/>
    <xf numFmtId="44" fontId="0" fillId="0" borderId="0" xfId="0" applyNumberFormat="1"/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6"/>
  <sheetViews>
    <sheetView tabSelected="1" topLeftCell="A162" workbookViewId="0">
      <selection activeCell="D179" sqref="D179"/>
    </sheetView>
  </sheetViews>
  <sheetFormatPr defaultRowHeight="15" x14ac:dyDescent="0.25"/>
  <cols>
    <col min="1" max="1" width="40.5703125" customWidth="1"/>
    <col min="2" max="2" width="22.7109375" style="3" customWidth="1"/>
    <col min="3" max="3" width="13.28515625" customWidth="1"/>
    <col min="4" max="4" width="13.85546875" customWidth="1"/>
  </cols>
  <sheetData>
    <row r="1" spans="1:4" hidden="1" x14ac:dyDescent="0.25">
      <c r="A1" s="1" t="s">
        <v>14</v>
      </c>
      <c r="B1" s="2"/>
      <c r="C1" s="1"/>
      <c r="D1" s="1"/>
    </row>
    <row r="2" spans="1:4" hidden="1" x14ac:dyDescent="0.25"/>
    <row r="3" spans="1:4" hidden="1" x14ac:dyDescent="0.25">
      <c r="A3" s="9" t="s">
        <v>0</v>
      </c>
    </row>
    <row r="4" spans="1:4" hidden="1" x14ac:dyDescent="0.25">
      <c r="A4" s="6" t="s">
        <v>3</v>
      </c>
      <c r="B4" s="8" t="s">
        <v>8</v>
      </c>
    </row>
    <row r="5" spans="1:4" hidden="1" x14ac:dyDescent="0.25">
      <c r="A5" s="4" t="s">
        <v>9</v>
      </c>
      <c r="B5" s="5">
        <v>905.61</v>
      </c>
    </row>
    <row r="6" spans="1:4" hidden="1" x14ac:dyDescent="0.25">
      <c r="A6" s="4" t="s">
        <v>10</v>
      </c>
      <c r="B6" s="5">
        <v>1153.99</v>
      </c>
    </row>
    <row r="7" spans="1:4" hidden="1" x14ac:dyDescent="0.25">
      <c r="A7" s="4" t="s">
        <v>4</v>
      </c>
      <c r="B7" s="5">
        <v>2695.54</v>
      </c>
    </row>
    <row r="8" spans="1:4" hidden="1" x14ac:dyDescent="0.25">
      <c r="A8" s="4" t="s">
        <v>11</v>
      </c>
      <c r="B8" s="5">
        <v>4746.84</v>
      </c>
    </row>
    <row r="9" spans="1:4" hidden="1" x14ac:dyDescent="0.25">
      <c r="A9" s="4" t="s">
        <v>15</v>
      </c>
      <c r="B9" s="5">
        <f>256.65</f>
        <v>256.64999999999998</v>
      </c>
    </row>
    <row r="10" spans="1:4" hidden="1" x14ac:dyDescent="0.25">
      <c r="A10" s="4" t="s">
        <v>27</v>
      </c>
      <c r="B10" s="5">
        <v>1544.79</v>
      </c>
    </row>
    <row r="11" spans="1:4" hidden="1" x14ac:dyDescent="0.25">
      <c r="A11" s="4" t="s">
        <v>26</v>
      </c>
      <c r="B11" s="5">
        <v>4625</v>
      </c>
    </row>
    <row r="12" spans="1:4" hidden="1" x14ac:dyDescent="0.25">
      <c r="A12" s="4" t="s">
        <v>5</v>
      </c>
      <c r="B12" s="5">
        <v>3280.03</v>
      </c>
    </row>
    <row r="13" spans="1:4" hidden="1" x14ac:dyDescent="0.25">
      <c r="A13" s="4" t="s">
        <v>12</v>
      </c>
      <c r="B13" s="5">
        <v>44</v>
      </c>
    </row>
    <row r="14" spans="1:4" hidden="1" x14ac:dyDescent="0.25">
      <c r="A14" s="4" t="s">
        <v>13</v>
      </c>
      <c r="B14" s="5">
        <v>1778.76</v>
      </c>
    </row>
    <row r="15" spans="1:4" hidden="1" x14ac:dyDescent="0.25">
      <c r="A15" s="4" t="s">
        <v>7</v>
      </c>
      <c r="B15" s="5">
        <v>244.09</v>
      </c>
    </row>
    <row r="16" spans="1:4" hidden="1" x14ac:dyDescent="0.25">
      <c r="A16" s="6" t="s">
        <v>1</v>
      </c>
      <c r="B16" s="7">
        <f>SUM(B5:B15)</f>
        <v>21275.299999999996</v>
      </c>
      <c r="C16" s="17"/>
      <c r="D16" s="3"/>
    </row>
    <row r="17" spans="1:3" hidden="1" x14ac:dyDescent="0.25"/>
    <row r="18" spans="1:3" hidden="1" x14ac:dyDescent="0.25">
      <c r="A18" s="9" t="s">
        <v>2</v>
      </c>
    </row>
    <row r="19" spans="1:3" hidden="1" x14ac:dyDescent="0.25">
      <c r="A19" s="6" t="s">
        <v>3</v>
      </c>
      <c r="B19" s="8" t="s">
        <v>8</v>
      </c>
    </row>
    <row r="20" spans="1:3" hidden="1" x14ac:dyDescent="0.25">
      <c r="A20" s="4" t="s">
        <v>9</v>
      </c>
      <c r="B20" s="5">
        <v>2008.13</v>
      </c>
    </row>
    <row r="21" spans="1:3" hidden="1" x14ac:dyDescent="0.25">
      <c r="A21" s="4" t="s">
        <v>10</v>
      </c>
      <c r="B21" s="5">
        <v>1322</v>
      </c>
    </row>
    <row r="22" spans="1:3" hidden="1" x14ac:dyDescent="0.25">
      <c r="A22" s="4" t="s">
        <v>4</v>
      </c>
      <c r="B22" s="5">
        <v>1307.73</v>
      </c>
    </row>
    <row r="23" spans="1:3" hidden="1" x14ac:dyDescent="0.25">
      <c r="A23" s="4" t="s">
        <v>11</v>
      </c>
      <c r="B23" s="5">
        <v>165.2</v>
      </c>
    </row>
    <row r="24" spans="1:3" hidden="1" x14ac:dyDescent="0.25">
      <c r="A24" s="4" t="s">
        <v>15</v>
      </c>
      <c r="B24" s="5">
        <v>224.36</v>
      </c>
    </row>
    <row r="25" spans="1:3" hidden="1" x14ac:dyDescent="0.25">
      <c r="A25" s="4" t="s">
        <v>27</v>
      </c>
      <c r="B25" s="5">
        <v>2264.79</v>
      </c>
    </row>
    <row r="26" spans="1:3" hidden="1" x14ac:dyDescent="0.25">
      <c r="A26" s="4" t="s">
        <v>26</v>
      </c>
      <c r="B26" s="5">
        <v>14994</v>
      </c>
    </row>
    <row r="27" spans="1:3" hidden="1" x14ac:dyDescent="0.25">
      <c r="A27" s="4" t="s">
        <v>5</v>
      </c>
      <c r="B27" s="5">
        <v>3597.27</v>
      </c>
    </row>
    <row r="28" spans="1:3" hidden="1" x14ac:dyDescent="0.25">
      <c r="A28" s="4" t="s">
        <v>6</v>
      </c>
      <c r="B28" s="5">
        <v>162</v>
      </c>
    </row>
    <row r="29" spans="1:3" hidden="1" x14ac:dyDescent="0.25">
      <c r="A29" s="4" t="s">
        <v>13</v>
      </c>
      <c r="B29" s="5">
        <v>2203.7399999999998</v>
      </c>
    </row>
    <row r="30" spans="1:3" hidden="1" x14ac:dyDescent="0.25">
      <c r="A30" s="4" t="s">
        <v>7</v>
      </c>
      <c r="B30" s="5">
        <v>474</v>
      </c>
    </row>
    <row r="31" spans="1:3" hidden="1" x14ac:dyDescent="0.25">
      <c r="A31" s="4" t="s">
        <v>16</v>
      </c>
      <c r="B31" s="5">
        <v>520.99</v>
      </c>
      <c r="C31" s="17"/>
    </row>
    <row r="32" spans="1:3" hidden="1" x14ac:dyDescent="0.25">
      <c r="A32" s="6" t="s">
        <v>1</v>
      </c>
      <c r="B32" s="7">
        <f>SUM(B20:B31)</f>
        <v>29244.210000000003</v>
      </c>
      <c r="C32" s="17"/>
    </row>
    <row r="33" spans="1:12" hidden="1" x14ac:dyDescent="0.25"/>
    <row r="34" spans="1:12" hidden="1" x14ac:dyDescent="0.25">
      <c r="A34" s="9" t="s">
        <v>18</v>
      </c>
    </row>
    <row r="35" spans="1:12" hidden="1" x14ac:dyDescent="0.25">
      <c r="A35" s="6" t="s">
        <v>3</v>
      </c>
      <c r="B35" s="8" t="s">
        <v>8</v>
      </c>
      <c r="C35" s="10"/>
      <c r="D35" s="11"/>
      <c r="E35" s="12"/>
      <c r="F35" s="13"/>
      <c r="G35" s="13"/>
      <c r="H35" s="13"/>
      <c r="I35" s="13"/>
      <c r="J35" s="14"/>
      <c r="K35" s="14"/>
      <c r="L35" s="13"/>
    </row>
    <row r="36" spans="1:12" hidden="1" x14ac:dyDescent="0.25">
      <c r="A36" s="4" t="s">
        <v>9</v>
      </c>
      <c r="B36" s="5">
        <v>228.12</v>
      </c>
      <c r="C36" s="10"/>
      <c r="D36" s="11"/>
      <c r="E36" s="12"/>
      <c r="F36" s="13"/>
      <c r="G36" s="13"/>
      <c r="H36" s="13"/>
      <c r="I36" s="13"/>
      <c r="J36" s="14"/>
      <c r="K36" s="14"/>
      <c r="L36" s="13"/>
    </row>
    <row r="37" spans="1:12" hidden="1" x14ac:dyDescent="0.25">
      <c r="A37" s="4" t="s">
        <v>10</v>
      </c>
      <c r="B37" s="5">
        <v>2570.1799999999989</v>
      </c>
      <c r="C37" s="10"/>
      <c r="D37" s="11"/>
      <c r="E37" s="12"/>
      <c r="F37" s="13"/>
      <c r="G37" s="13"/>
      <c r="H37" s="13"/>
      <c r="I37" s="13"/>
      <c r="J37" s="14"/>
      <c r="K37" s="14"/>
      <c r="L37" s="13"/>
    </row>
    <row r="38" spans="1:12" hidden="1" x14ac:dyDescent="0.25">
      <c r="A38" s="4" t="s">
        <v>4</v>
      </c>
      <c r="B38" s="5">
        <v>599.96999999999991</v>
      </c>
      <c r="C38" s="10"/>
      <c r="D38" s="11"/>
      <c r="E38" s="12"/>
      <c r="F38" s="13"/>
      <c r="G38" s="13"/>
      <c r="H38" s="13"/>
      <c r="I38" s="13"/>
      <c r="J38" s="14"/>
      <c r="K38" s="14"/>
      <c r="L38" s="13"/>
    </row>
    <row r="39" spans="1:12" hidden="1" x14ac:dyDescent="0.25">
      <c r="A39" s="4" t="s">
        <v>11</v>
      </c>
      <c r="B39" s="5">
        <v>202.32</v>
      </c>
      <c r="C39" s="10"/>
      <c r="D39" s="11"/>
      <c r="E39" s="12"/>
      <c r="F39" s="13"/>
      <c r="G39" s="13"/>
      <c r="H39" s="13"/>
      <c r="I39" s="13"/>
      <c r="J39" s="14"/>
      <c r="K39" s="14"/>
      <c r="L39" s="13"/>
    </row>
    <row r="40" spans="1:12" hidden="1" x14ac:dyDescent="0.25">
      <c r="A40" s="4" t="s">
        <v>15</v>
      </c>
      <c r="B40" s="5">
        <v>64.819999999999993</v>
      </c>
      <c r="C40" s="10"/>
      <c r="D40" s="11"/>
      <c r="E40" s="12"/>
      <c r="F40" s="13"/>
      <c r="G40" s="13"/>
      <c r="H40" s="13"/>
      <c r="I40" s="13"/>
      <c r="J40" s="14"/>
      <c r="K40" s="14"/>
      <c r="L40" s="13"/>
    </row>
    <row r="41" spans="1:12" hidden="1" x14ac:dyDescent="0.25">
      <c r="A41" s="4" t="s">
        <v>27</v>
      </c>
      <c r="B41" s="5">
        <v>526.95000000000005</v>
      </c>
      <c r="C41" s="10"/>
      <c r="D41" s="11"/>
      <c r="E41" s="12"/>
      <c r="F41" s="13"/>
      <c r="G41" s="13"/>
      <c r="H41" s="13"/>
      <c r="I41" s="13"/>
      <c r="J41" s="14"/>
      <c r="K41" s="14"/>
      <c r="L41" s="13"/>
    </row>
    <row r="42" spans="1:12" hidden="1" x14ac:dyDescent="0.25">
      <c r="A42" s="4" t="s">
        <v>26</v>
      </c>
      <c r="B42" s="5">
        <v>5222</v>
      </c>
      <c r="C42" s="10"/>
      <c r="D42" s="11"/>
      <c r="E42" s="12"/>
      <c r="F42" s="13"/>
      <c r="G42" s="13"/>
      <c r="H42" s="13"/>
      <c r="I42" s="13"/>
      <c r="J42" s="14"/>
      <c r="K42" s="14"/>
      <c r="L42" s="13"/>
    </row>
    <row r="43" spans="1:12" hidden="1" x14ac:dyDescent="0.25">
      <c r="A43" s="4" t="s">
        <v>5</v>
      </c>
      <c r="B43" s="5">
        <v>3782.7699999999995</v>
      </c>
      <c r="C43" s="10"/>
      <c r="D43" s="11"/>
      <c r="E43" s="12"/>
      <c r="F43" s="13"/>
      <c r="G43" s="13"/>
      <c r="H43" s="13"/>
      <c r="I43" s="13"/>
      <c r="J43" s="14"/>
      <c r="K43" s="14"/>
      <c r="L43" s="13"/>
    </row>
    <row r="44" spans="1:12" hidden="1" x14ac:dyDescent="0.25">
      <c r="A44" s="4" t="s">
        <v>6</v>
      </c>
      <c r="B44" s="5">
        <v>211.37</v>
      </c>
      <c r="C44" s="10"/>
      <c r="D44" s="11"/>
      <c r="E44" s="12"/>
      <c r="F44" s="13"/>
      <c r="G44" s="13"/>
      <c r="H44" s="13"/>
      <c r="I44" s="13"/>
      <c r="J44" s="14"/>
      <c r="K44" s="14"/>
      <c r="L44" s="13"/>
    </row>
    <row r="45" spans="1:12" ht="15.75" hidden="1" x14ac:dyDescent="0.25">
      <c r="A45" s="4" t="s">
        <v>13</v>
      </c>
      <c r="B45" s="5">
        <v>3239.66</v>
      </c>
      <c r="C45" s="15"/>
      <c r="D45" s="11"/>
      <c r="E45" s="12"/>
      <c r="F45" s="13"/>
      <c r="G45" s="13"/>
      <c r="H45" s="13"/>
      <c r="I45" s="13"/>
      <c r="J45" s="14"/>
      <c r="K45" s="14"/>
      <c r="L45" s="13"/>
    </row>
    <row r="46" spans="1:12" ht="15.75" hidden="1" x14ac:dyDescent="0.25">
      <c r="A46" s="4" t="s">
        <v>7</v>
      </c>
      <c r="B46" s="5">
        <v>292</v>
      </c>
      <c r="C46" s="15"/>
      <c r="D46" s="11"/>
      <c r="E46" s="12"/>
      <c r="F46" s="13"/>
      <c r="G46" s="13"/>
      <c r="H46" s="13"/>
      <c r="I46" s="13"/>
      <c r="J46" s="14"/>
      <c r="K46" s="14"/>
      <c r="L46" s="13"/>
    </row>
    <row r="47" spans="1:12" ht="15.75" hidden="1" x14ac:dyDescent="0.25">
      <c r="A47" s="4" t="s">
        <v>16</v>
      </c>
      <c r="B47" s="5">
        <v>560.80999999999995</v>
      </c>
      <c r="C47" s="16"/>
      <c r="D47" s="11"/>
      <c r="E47" s="12"/>
      <c r="F47" s="13"/>
      <c r="G47" s="13"/>
      <c r="H47" s="13"/>
      <c r="I47" s="13"/>
      <c r="J47" s="14"/>
      <c r="K47" s="14"/>
      <c r="L47" s="13"/>
    </row>
    <row r="48" spans="1:12" hidden="1" x14ac:dyDescent="0.25">
      <c r="A48" s="4" t="s">
        <v>17</v>
      </c>
      <c r="B48" s="5">
        <v>469.67</v>
      </c>
    </row>
    <row r="49" spans="1:10" hidden="1" x14ac:dyDescent="0.25">
      <c r="A49" s="6" t="s">
        <v>1</v>
      </c>
      <c r="B49" s="7">
        <f>SUM(B36:B48)</f>
        <v>17970.639999999996</v>
      </c>
      <c r="C49" s="17"/>
      <c r="D49" s="3"/>
    </row>
    <row r="50" spans="1:10" hidden="1" x14ac:dyDescent="0.25"/>
    <row r="51" spans="1:10" hidden="1" x14ac:dyDescent="0.25"/>
    <row r="52" spans="1:10" hidden="1" x14ac:dyDescent="0.25"/>
    <row r="53" spans="1:10" hidden="1" x14ac:dyDescent="0.25"/>
    <row r="54" spans="1:10" hidden="1" x14ac:dyDescent="0.25">
      <c r="A54">
        <v>2018</v>
      </c>
    </row>
    <row r="55" spans="1:10" hidden="1" x14ac:dyDescent="0.25">
      <c r="A55" s="19" t="s">
        <v>22</v>
      </c>
      <c r="B55" s="19" t="s">
        <v>20</v>
      </c>
      <c r="C55" s="19" t="s">
        <v>19</v>
      </c>
      <c r="D55" s="18">
        <v>1910</v>
      </c>
    </row>
    <row r="56" spans="1:10" hidden="1" x14ac:dyDescent="0.25">
      <c r="A56" s="19" t="s">
        <v>21</v>
      </c>
      <c r="B56" s="19" t="s">
        <v>20</v>
      </c>
      <c r="C56" s="19" t="s">
        <v>19</v>
      </c>
      <c r="D56" s="18">
        <v>1920</v>
      </c>
    </row>
    <row r="57" spans="1:10" hidden="1" x14ac:dyDescent="0.25">
      <c r="A57" s="20" t="s">
        <v>25</v>
      </c>
      <c r="B57" s="19" t="s">
        <v>24</v>
      </c>
      <c r="C57" s="19" t="s">
        <v>23</v>
      </c>
      <c r="D57" s="18">
        <v>795</v>
      </c>
    </row>
    <row r="58" spans="1:10" hidden="1" x14ac:dyDescent="0.25">
      <c r="D58" s="3">
        <f>D55+D56+D57</f>
        <v>4625</v>
      </c>
    </row>
    <row r="59" spans="1:10" hidden="1" x14ac:dyDescent="0.25"/>
    <row r="60" spans="1:10" hidden="1" x14ac:dyDescent="0.25"/>
    <row r="61" spans="1:10" hidden="1" x14ac:dyDescent="0.25">
      <c r="A61">
        <v>2019</v>
      </c>
    </row>
    <row r="62" spans="1:10" ht="30" hidden="1" x14ac:dyDescent="0.25">
      <c r="A62" s="20" t="s">
        <v>29</v>
      </c>
      <c r="B62" s="19" t="s">
        <v>28</v>
      </c>
      <c r="C62" s="24" t="s">
        <v>23</v>
      </c>
      <c r="D62" s="18">
        <v>5383</v>
      </c>
      <c r="E62" s="23"/>
      <c r="F62" s="21"/>
      <c r="G62" s="22"/>
      <c r="H62" s="21"/>
      <c r="I62" s="22"/>
      <c r="J62" s="21"/>
    </row>
    <row r="63" spans="1:10" hidden="1" x14ac:dyDescent="0.25">
      <c r="A63" s="25" t="s">
        <v>30</v>
      </c>
      <c r="B63" s="19" t="s">
        <v>31</v>
      </c>
      <c r="C63" s="24" t="s">
        <v>32</v>
      </c>
      <c r="D63" s="18">
        <f>966+2254+100</f>
        <v>3320</v>
      </c>
      <c r="E63" s="23"/>
      <c r="F63" s="21"/>
      <c r="G63" s="22"/>
      <c r="H63" s="21"/>
      <c r="I63" s="22"/>
      <c r="J63" s="21"/>
    </row>
    <row r="64" spans="1:10" hidden="1" x14ac:dyDescent="0.25">
      <c r="A64" s="25" t="s">
        <v>30</v>
      </c>
      <c r="B64" s="19" t="s">
        <v>33</v>
      </c>
      <c r="C64" s="19" t="s">
        <v>34</v>
      </c>
      <c r="D64" s="18">
        <v>756</v>
      </c>
    </row>
    <row r="65" spans="1:10" hidden="1" x14ac:dyDescent="0.25">
      <c r="A65" s="20" t="s">
        <v>25</v>
      </c>
      <c r="B65" s="19" t="s">
        <v>35</v>
      </c>
      <c r="C65" s="19" t="s">
        <v>23</v>
      </c>
      <c r="D65" s="18">
        <v>1050</v>
      </c>
      <c r="E65" s="23"/>
      <c r="F65" s="21"/>
      <c r="G65" s="22"/>
      <c r="H65" s="21"/>
      <c r="I65" s="22"/>
      <c r="J65" s="21"/>
    </row>
    <row r="66" spans="1:10" hidden="1" x14ac:dyDescent="0.25">
      <c r="A66" s="20" t="s">
        <v>36</v>
      </c>
      <c r="B66" s="19" t="s">
        <v>24</v>
      </c>
      <c r="C66" s="19" t="s">
        <v>23</v>
      </c>
      <c r="D66" s="18">
        <v>2395</v>
      </c>
      <c r="E66" s="23"/>
      <c r="F66" s="21"/>
      <c r="G66" s="22"/>
      <c r="H66" s="21"/>
      <c r="I66" s="22"/>
      <c r="J66" s="21"/>
    </row>
    <row r="67" spans="1:10" hidden="1" x14ac:dyDescent="0.25">
      <c r="A67" s="20" t="s">
        <v>37</v>
      </c>
      <c r="B67" s="19" t="s">
        <v>20</v>
      </c>
      <c r="C67" s="19" t="s">
        <v>23</v>
      </c>
      <c r="D67" s="18">
        <v>2090</v>
      </c>
      <c r="E67" s="23"/>
      <c r="F67" s="21"/>
      <c r="G67" s="22"/>
      <c r="H67" s="21"/>
      <c r="I67" s="22"/>
      <c r="J67" s="21"/>
    </row>
    <row r="68" spans="1:10" hidden="1" x14ac:dyDescent="0.25">
      <c r="D68" s="3">
        <f>D62+D63+D64+D65+D66+D67</f>
        <v>14994</v>
      </c>
    </row>
    <row r="69" spans="1:10" hidden="1" x14ac:dyDescent="0.25"/>
    <row r="70" spans="1:10" hidden="1" x14ac:dyDescent="0.25"/>
    <row r="71" spans="1:10" hidden="1" x14ac:dyDescent="0.25">
      <c r="A71">
        <v>2020</v>
      </c>
    </row>
    <row r="72" spans="1:10" hidden="1" x14ac:dyDescent="0.25">
      <c r="A72" s="19" t="s">
        <v>38</v>
      </c>
      <c r="B72" s="26" t="s">
        <v>24</v>
      </c>
      <c r="C72" s="19" t="s">
        <v>32</v>
      </c>
      <c r="D72" s="18">
        <v>3610</v>
      </c>
      <c r="E72" s="3"/>
    </row>
    <row r="73" spans="1:10" hidden="1" x14ac:dyDescent="0.25">
      <c r="A73" s="27" t="s">
        <v>39</v>
      </c>
      <c r="B73" s="19" t="s">
        <v>40</v>
      </c>
      <c r="C73" s="19" t="s">
        <v>41</v>
      </c>
      <c r="D73" s="18">
        <v>1612</v>
      </c>
      <c r="E73" s="23"/>
      <c r="F73" s="21"/>
      <c r="G73" s="22"/>
      <c r="H73" s="21"/>
      <c r="I73" s="22"/>
      <c r="J73" s="21"/>
    </row>
    <row r="74" spans="1:10" hidden="1" x14ac:dyDescent="0.25">
      <c r="D74" s="3">
        <f>D72+D73</f>
        <v>5222</v>
      </c>
    </row>
    <row r="75" spans="1:10" hidden="1" x14ac:dyDescent="0.25"/>
    <row r="76" spans="1:10" hidden="1" x14ac:dyDescent="0.25"/>
    <row r="77" spans="1:10" hidden="1" x14ac:dyDescent="0.25"/>
    <row r="78" spans="1:10" hidden="1" x14ac:dyDescent="0.25">
      <c r="A78" s="9" t="s">
        <v>42</v>
      </c>
    </row>
    <row r="79" spans="1:10" hidden="1" x14ac:dyDescent="0.25">
      <c r="A79" s="6" t="s">
        <v>3</v>
      </c>
      <c r="B79" s="8" t="s">
        <v>8</v>
      </c>
    </row>
    <row r="80" spans="1:10" hidden="1" x14ac:dyDescent="0.25">
      <c r="A80" s="4" t="s">
        <v>9</v>
      </c>
      <c r="B80" s="5">
        <v>369.58</v>
      </c>
    </row>
    <row r="81" spans="1:2" hidden="1" x14ac:dyDescent="0.25">
      <c r="A81" s="4" t="s">
        <v>10</v>
      </c>
      <c r="B81" s="5">
        <v>90.92</v>
      </c>
    </row>
    <row r="82" spans="1:2" hidden="1" x14ac:dyDescent="0.25">
      <c r="A82" s="4" t="s">
        <v>4</v>
      </c>
      <c r="B82" s="5">
        <v>736.11</v>
      </c>
    </row>
    <row r="83" spans="1:2" hidden="1" x14ac:dyDescent="0.25">
      <c r="A83" s="4" t="s">
        <v>11</v>
      </c>
      <c r="B83" s="5">
        <v>194.77</v>
      </c>
    </row>
    <row r="84" spans="1:2" hidden="1" x14ac:dyDescent="0.25">
      <c r="A84" s="4" t="s">
        <v>15</v>
      </c>
      <c r="B84" s="5">
        <v>29.72</v>
      </c>
    </row>
    <row r="85" spans="1:2" hidden="1" x14ac:dyDescent="0.25">
      <c r="A85" s="4" t="s">
        <v>27</v>
      </c>
      <c r="B85" s="5">
        <v>374.71</v>
      </c>
    </row>
    <row r="86" spans="1:2" hidden="1" x14ac:dyDescent="0.25">
      <c r="A86" s="4" t="s">
        <v>26</v>
      </c>
      <c r="B86" s="5">
        <f>D98</f>
        <v>4490</v>
      </c>
    </row>
    <row r="87" spans="1:2" hidden="1" x14ac:dyDescent="0.25">
      <c r="A87" s="4" t="s">
        <v>5</v>
      </c>
      <c r="B87" s="5">
        <v>3543.64</v>
      </c>
    </row>
    <row r="88" spans="1:2" hidden="1" x14ac:dyDescent="0.25">
      <c r="A88" s="4" t="s">
        <v>6</v>
      </c>
      <c r="B88" s="5">
        <v>158</v>
      </c>
    </row>
    <row r="89" spans="1:2" hidden="1" x14ac:dyDescent="0.25">
      <c r="A89" s="4" t="s">
        <v>13</v>
      </c>
      <c r="B89" s="5">
        <v>3952.21</v>
      </c>
    </row>
    <row r="90" spans="1:2" hidden="1" x14ac:dyDescent="0.25">
      <c r="A90" s="4" t="s">
        <v>7</v>
      </c>
      <c r="B90" s="5">
        <v>160</v>
      </c>
    </row>
    <row r="91" spans="1:2" hidden="1" x14ac:dyDescent="0.25">
      <c r="A91" s="4" t="s">
        <v>16</v>
      </c>
      <c r="B91" s="5">
        <v>640.37</v>
      </c>
    </row>
    <row r="92" spans="1:2" hidden="1" x14ac:dyDescent="0.25">
      <c r="A92" s="4" t="s">
        <v>17</v>
      </c>
      <c r="B92" s="5">
        <v>137.16</v>
      </c>
    </row>
    <row r="93" spans="1:2" hidden="1" x14ac:dyDescent="0.25">
      <c r="A93" s="6" t="s">
        <v>1</v>
      </c>
      <c r="B93" s="7">
        <f>SUM(B80:B92)</f>
        <v>14877.19</v>
      </c>
    </row>
    <row r="94" spans="1:2" hidden="1" x14ac:dyDescent="0.25"/>
    <row r="95" spans="1:2" hidden="1" x14ac:dyDescent="0.25"/>
    <row r="96" spans="1:2" hidden="1" x14ac:dyDescent="0.25">
      <c r="A96">
        <v>2021</v>
      </c>
    </row>
    <row r="97" spans="1:4" hidden="1" x14ac:dyDescent="0.25"/>
    <row r="98" spans="1:4" hidden="1" x14ac:dyDescent="0.25">
      <c r="A98" s="4" t="s">
        <v>44</v>
      </c>
      <c r="B98" s="4" t="s">
        <v>43</v>
      </c>
      <c r="C98" s="28" t="s">
        <v>19</v>
      </c>
      <c r="D98" s="5">
        <f>1690+1400+1400</f>
        <v>4490</v>
      </c>
    </row>
    <row r="99" spans="1:4" hidden="1" x14ac:dyDescent="0.25"/>
    <row r="100" spans="1:4" hidden="1" x14ac:dyDescent="0.25"/>
    <row r="101" spans="1:4" hidden="1" x14ac:dyDescent="0.25">
      <c r="C101">
        <v>1690</v>
      </c>
      <c r="D101" t="s">
        <v>45</v>
      </c>
    </row>
    <row r="102" spans="1:4" hidden="1" x14ac:dyDescent="0.25">
      <c r="C102">
        <v>1400</v>
      </c>
      <c r="D102" t="s">
        <v>46</v>
      </c>
    </row>
    <row r="103" spans="1:4" ht="15.75" hidden="1" thickBot="1" x14ac:dyDescent="0.3">
      <c r="C103" s="29">
        <v>1400</v>
      </c>
      <c r="D103" t="s">
        <v>47</v>
      </c>
    </row>
    <row r="104" spans="1:4" ht="15.75" hidden="1" thickTop="1" x14ac:dyDescent="0.25">
      <c r="C104">
        <f>C101+C102+C103</f>
        <v>4490</v>
      </c>
    </row>
    <row r="105" spans="1:4" hidden="1" x14ac:dyDescent="0.25"/>
    <row r="106" spans="1:4" hidden="1" x14ac:dyDescent="0.25"/>
    <row r="107" spans="1:4" hidden="1" x14ac:dyDescent="0.25"/>
    <row r="108" spans="1:4" hidden="1" x14ac:dyDescent="0.25"/>
    <row r="109" spans="1:4" hidden="1" x14ac:dyDescent="0.25">
      <c r="A109" s="10" t="s">
        <v>48</v>
      </c>
      <c r="B109" s="3">
        <v>912.68</v>
      </c>
    </row>
    <row r="110" spans="1:4" hidden="1" x14ac:dyDescent="0.25">
      <c r="A110" s="10" t="s">
        <v>49</v>
      </c>
      <c r="B110" s="3">
        <v>627.24999999999989</v>
      </c>
    </row>
    <row r="111" spans="1:4" hidden="1" x14ac:dyDescent="0.25">
      <c r="A111" s="10" t="s">
        <v>4</v>
      </c>
      <c r="B111" s="3">
        <v>2094.94</v>
      </c>
    </row>
    <row r="112" spans="1:4" hidden="1" x14ac:dyDescent="0.25">
      <c r="A112" s="10" t="s">
        <v>50</v>
      </c>
      <c r="B112" s="3">
        <v>981.7299999999999</v>
      </c>
    </row>
    <row r="113" spans="1:6" hidden="1" x14ac:dyDescent="0.25">
      <c r="A113" s="10" t="s">
        <v>51</v>
      </c>
      <c r="B113" s="3">
        <v>41.5</v>
      </c>
    </row>
    <row r="114" spans="1:6" hidden="1" x14ac:dyDescent="0.25">
      <c r="A114" s="10" t="s">
        <v>52</v>
      </c>
      <c r="B114" s="3">
        <v>536.24</v>
      </c>
    </row>
    <row r="115" spans="1:6" hidden="1" x14ac:dyDescent="0.25">
      <c r="A115" s="10" t="s">
        <v>53</v>
      </c>
      <c r="B115" s="3">
        <v>3742.4399999999996</v>
      </c>
    </row>
    <row r="116" spans="1:6" hidden="1" x14ac:dyDescent="0.25">
      <c r="A116" s="10" t="s">
        <v>54</v>
      </c>
      <c r="B116" s="3">
        <v>14.42</v>
      </c>
    </row>
    <row r="117" spans="1:6" hidden="1" x14ac:dyDescent="0.25">
      <c r="A117" s="10" t="s">
        <v>6</v>
      </c>
      <c r="B117" s="3">
        <v>154</v>
      </c>
    </row>
    <row r="118" spans="1:6" hidden="1" x14ac:dyDescent="0.25">
      <c r="A118" s="10" t="s">
        <v>55</v>
      </c>
      <c r="B118" s="3">
        <v>3988.51</v>
      </c>
    </row>
    <row r="119" spans="1:6" hidden="1" x14ac:dyDescent="0.25">
      <c r="A119" s="10" t="s">
        <v>56</v>
      </c>
      <c r="B119" s="3">
        <v>163.47</v>
      </c>
    </row>
    <row r="120" spans="1:6" hidden="1" x14ac:dyDescent="0.25">
      <c r="A120" s="10" t="s">
        <v>16</v>
      </c>
      <c r="B120" s="3">
        <v>1343.2099999999998</v>
      </c>
    </row>
    <row r="121" spans="1:6" hidden="1" x14ac:dyDescent="0.25">
      <c r="A121" s="10" t="s">
        <v>17</v>
      </c>
      <c r="B121" s="3">
        <v>0</v>
      </c>
    </row>
    <row r="122" spans="1:6" hidden="1" x14ac:dyDescent="0.25"/>
    <row r="123" spans="1:6" hidden="1" x14ac:dyDescent="0.25">
      <c r="A123" s="22">
        <v>44754</v>
      </c>
      <c r="B123" s="21" t="s">
        <v>57</v>
      </c>
      <c r="C123" s="23">
        <v>1790</v>
      </c>
      <c r="D123" s="21" t="s">
        <v>58</v>
      </c>
      <c r="E123" s="23"/>
      <c r="F123" s="21"/>
    </row>
    <row r="124" spans="1:6" hidden="1" x14ac:dyDescent="0.25">
      <c r="A124" s="22"/>
      <c r="B124" s="21"/>
      <c r="C124" s="23"/>
      <c r="D124" s="21"/>
      <c r="E124" s="23"/>
      <c r="F124" s="21"/>
    </row>
    <row r="125" spans="1:6" hidden="1" x14ac:dyDescent="0.25">
      <c r="A125" s="1" t="s">
        <v>14</v>
      </c>
      <c r="B125" s="2"/>
      <c r="C125" s="1"/>
    </row>
    <row r="126" spans="1:6" hidden="1" x14ac:dyDescent="0.25">
      <c r="A126" s="9" t="s">
        <v>59</v>
      </c>
    </row>
    <row r="127" spans="1:6" hidden="1" x14ac:dyDescent="0.25">
      <c r="A127" s="6" t="s">
        <v>3</v>
      </c>
      <c r="B127" s="8" t="s">
        <v>8</v>
      </c>
    </row>
    <row r="128" spans="1:6" hidden="1" x14ac:dyDescent="0.25">
      <c r="A128" s="4" t="s">
        <v>9</v>
      </c>
      <c r="B128" s="5">
        <f>B109</f>
        <v>912.68</v>
      </c>
      <c r="C128">
        <v>912.68</v>
      </c>
    </row>
    <row r="129" spans="1:3" hidden="1" x14ac:dyDescent="0.25">
      <c r="A129" s="4" t="s">
        <v>10</v>
      </c>
      <c r="B129" s="5">
        <f>B110</f>
        <v>627.24999999999989</v>
      </c>
    </row>
    <row r="130" spans="1:3" hidden="1" x14ac:dyDescent="0.25">
      <c r="A130" s="4" t="s">
        <v>4</v>
      </c>
      <c r="B130" s="5">
        <f>B111</f>
        <v>2094.94</v>
      </c>
    </row>
    <row r="131" spans="1:3" hidden="1" x14ac:dyDescent="0.25">
      <c r="A131" s="4" t="s">
        <v>11</v>
      </c>
      <c r="B131" s="5">
        <f>B112</f>
        <v>981.7299999999999</v>
      </c>
    </row>
    <row r="132" spans="1:3" hidden="1" x14ac:dyDescent="0.25">
      <c r="A132" s="4" t="s">
        <v>15</v>
      </c>
      <c r="B132" s="5">
        <f>B113+14.42</f>
        <v>55.92</v>
      </c>
    </row>
    <row r="133" spans="1:3" hidden="1" x14ac:dyDescent="0.25">
      <c r="A133" s="4" t="s">
        <v>27</v>
      </c>
      <c r="B133" s="5">
        <f>B114</f>
        <v>536.24</v>
      </c>
    </row>
    <row r="134" spans="1:3" hidden="1" x14ac:dyDescent="0.25">
      <c r="A134" s="4" t="s">
        <v>26</v>
      </c>
      <c r="B134" s="5">
        <f>C123</f>
        <v>1790</v>
      </c>
    </row>
    <row r="135" spans="1:3" hidden="1" x14ac:dyDescent="0.25">
      <c r="A135" s="4" t="s">
        <v>5</v>
      </c>
      <c r="B135" s="5">
        <f>B115</f>
        <v>3742.4399999999996</v>
      </c>
    </row>
    <row r="136" spans="1:3" hidden="1" x14ac:dyDescent="0.25">
      <c r="A136" s="4" t="s">
        <v>12</v>
      </c>
      <c r="B136" s="5">
        <f>B117</f>
        <v>154</v>
      </c>
    </row>
    <row r="137" spans="1:3" hidden="1" x14ac:dyDescent="0.25">
      <c r="A137" s="4" t="s">
        <v>13</v>
      </c>
      <c r="B137" s="5">
        <f>B118</f>
        <v>3988.51</v>
      </c>
    </row>
    <row r="138" spans="1:3" hidden="1" x14ac:dyDescent="0.25">
      <c r="A138" s="4" t="s">
        <v>7</v>
      </c>
      <c r="B138" s="5">
        <f>B119</f>
        <v>163.47</v>
      </c>
    </row>
    <row r="139" spans="1:3" hidden="1" x14ac:dyDescent="0.25">
      <c r="A139" s="4" t="s">
        <v>16</v>
      </c>
      <c r="B139" s="5">
        <f>B120</f>
        <v>1343.2099999999998</v>
      </c>
    </row>
    <row r="140" spans="1:3" hidden="1" x14ac:dyDescent="0.25">
      <c r="A140" s="4" t="s">
        <v>17</v>
      </c>
      <c r="B140" s="5">
        <v>0</v>
      </c>
    </row>
    <row r="141" spans="1:3" hidden="1" x14ac:dyDescent="0.25">
      <c r="A141" s="6" t="s">
        <v>1</v>
      </c>
      <c r="B141" s="7">
        <f>SUM(B128:B140)</f>
        <v>16390.39</v>
      </c>
    </row>
    <row r="142" spans="1:3" hidden="1" x14ac:dyDescent="0.25"/>
    <row r="143" spans="1:3" hidden="1" x14ac:dyDescent="0.25"/>
    <row r="144" spans="1:3" hidden="1" x14ac:dyDescent="0.25">
      <c r="A144" s="1" t="s">
        <v>14</v>
      </c>
      <c r="B144" s="2"/>
      <c r="C144" s="1"/>
    </row>
    <row r="145" spans="1:2" hidden="1" x14ac:dyDescent="0.25">
      <c r="A145" s="9" t="s">
        <v>59</v>
      </c>
    </row>
    <row r="146" spans="1:2" hidden="1" x14ac:dyDescent="0.25">
      <c r="A146" s="6" t="s">
        <v>3</v>
      </c>
      <c r="B146" s="8" t="s">
        <v>8</v>
      </c>
    </row>
    <row r="147" spans="1:2" hidden="1" x14ac:dyDescent="0.25">
      <c r="A147" s="4" t="s">
        <v>9</v>
      </c>
      <c r="B147" s="5">
        <v>912.68</v>
      </c>
    </row>
    <row r="148" spans="1:2" hidden="1" x14ac:dyDescent="0.25">
      <c r="A148" s="4" t="s">
        <v>10</v>
      </c>
      <c r="B148" s="5">
        <v>627.24999999999989</v>
      </c>
    </row>
    <row r="149" spans="1:2" hidden="1" x14ac:dyDescent="0.25">
      <c r="A149" s="4" t="s">
        <v>4</v>
      </c>
      <c r="B149" s="5">
        <v>2094.94</v>
      </c>
    </row>
    <row r="150" spans="1:2" hidden="1" x14ac:dyDescent="0.25">
      <c r="A150" s="4" t="s">
        <v>11</v>
      </c>
      <c r="B150" s="5">
        <v>981.7299999999999</v>
      </c>
    </row>
    <row r="151" spans="1:2" hidden="1" x14ac:dyDescent="0.25">
      <c r="A151" s="4" t="s">
        <v>15</v>
      </c>
      <c r="B151" s="5">
        <v>55.92</v>
      </c>
    </row>
    <row r="152" spans="1:2" hidden="1" x14ac:dyDescent="0.25">
      <c r="A152" s="4" t="s">
        <v>27</v>
      </c>
      <c r="B152" s="5">
        <v>536.24</v>
      </c>
    </row>
    <row r="153" spans="1:2" hidden="1" x14ac:dyDescent="0.25">
      <c r="A153" s="4" t="s">
        <v>26</v>
      </c>
      <c r="B153" s="5">
        <v>1790</v>
      </c>
    </row>
    <row r="154" spans="1:2" hidden="1" x14ac:dyDescent="0.25">
      <c r="A154" s="4" t="s">
        <v>5</v>
      </c>
      <c r="B154" s="5">
        <v>3742.4399999999996</v>
      </c>
    </row>
    <row r="155" spans="1:2" hidden="1" x14ac:dyDescent="0.25">
      <c r="A155" s="4" t="s">
        <v>12</v>
      </c>
      <c r="B155" s="5">
        <v>154</v>
      </c>
    </row>
    <row r="156" spans="1:2" hidden="1" x14ac:dyDescent="0.25">
      <c r="A156" s="4" t="s">
        <v>13</v>
      </c>
      <c r="B156" s="5">
        <v>3988.51</v>
      </c>
    </row>
    <row r="157" spans="1:2" hidden="1" x14ac:dyDescent="0.25">
      <c r="A157" s="4" t="s">
        <v>7</v>
      </c>
      <c r="B157" s="5">
        <v>163.47</v>
      </c>
    </row>
    <row r="158" spans="1:2" hidden="1" x14ac:dyDescent="0.25">
      <c r="A158" s="4" t="s">
        <v>16</v>
      </c>
      <c r="B158" s="5">
        <v>1343.2099999999998</v>
      </c>
    </row>
    <row r="159" spans="1:2" hidden="1" x14ac:dyDescent="0.25">
      <c r="A159" s="4" t="s">
        <v>17</v>
      </c>
      <c r="B159" s="5">
        <v>0</v>
      </c>
    </row>
    <row r="160" spans="1:2" hidden="1" x14ac:dyDescent="0.25">
      <c r="A160" s="6" t="s">
        <v>1</v>
      </c>
      <c r="B160" s="7">
        <f>SUM(B147:B159)</f>
        <v>16390.39</v>
      </c>
    </row>
    <row r="161" spans="1:4" hidden="1" x14ac:dyDescent="0.25"/>
    <row r="163" spans="1:4" x14ac:dyDescent="0.25">
      <c r="A163" s="1" t="s">
        <v>14</v>
      </c>
      <c r="B163" s="2"/>
      <c r="C163" s="1"/>
    </row>
    <row r="164" spans="1:4" x14ac:dyDescent="0.25">
      <c r="A164" s="9" t="s">
        <v>62</v>
      </c>
    </row>
    <row r="165" spans="1:4" x14ac:dyDescent="0.25">
      <c r="A165" s="6" t="s">
        <v>3</v>
      </c>
      <c r="B165" s="8" t="s">
        <v>8</v>
      </c>
    </row>
    <row r="166" spans="1:4" x14ac:dyDescent="0.25">
      <c r="A166" s="4" t="s">
        <v>9</v>
      </c>
      <c r="B166" s="5">
        <v>433.93</v>
      </c>
    </row>
    <row r="167" spans="1:4" x14ac:dyDescent="0.25">
      <c r="A167" s="4" t="s">
        <v>10</v>
      </c>
      <c r="B167" s="5">
        <v>383.96</v>
      </c>
    </row>
    <row r="168" spans="1:4" x14ac:dyDescent="0.25">
      <c r="A168" s="4" t="s">
        <v>4</v>
      </c>
      <c r="B168" s="5">
        <v>1497.06</v>
      </c>
    </row>
    <row r="169" spans="1:4" x14ac:dyDescent="0.25">
      <c r="A169" s="4" t="s">
        <v>11</v>
      </c>
      <c r="B169" s="5">
        <v>713.61</v>
      </c>
    </row>
    <row r="170" spans="1:4" x14ac:dyDescent="0.25">
      <c r="A170" s="4" t="s">
        <v>27</v>
      </c>
      <c r="B170" s="5">
        <v>907.99</v>
      </c>
    </row>
    <row r="171" spans="1:4" x14ac:dyDescent="0.25">
      <c r="A171" s="4" t="s">
        <v>26</v>
      </c>
      <c r="B171" s="5">
        <v>4159.28</v>
      </c>
      <c r="D171" s="30"/>
    </row>
    <row r="172" spans="1:4" x14ac:dyDescent="0.25">
      <c r="A172" s="4" t="s">
        <v>5</v>
      </c>
      <c r="B172" s="5">
        <v>3724.52</v>
      </c>
    </row>
    <row r="173" spans="1:4" x14ac:dyDescent="0.25">
      <c r="A173" s="4" t="s">
        <v>12</v>
      </c>
      <c r="B173" s="5">
        <v>226.66</v>
      </c>
    </row>
    <row r="174" spans="1:4" x14ac:dyDescent="0.25">
      <c r="A174" s="4" t="s">
        <v>13</v>
      </c>
      <c r="B174" s="5">
        <v>7731.12</v>
      </c>
    </row>
    <row r="175" spans="1:4" x14ac:dyDescent="0.25">
      <c r="A175" s="4" t="s">
        <v>7</v>
      </c>
      <c r="B175" s="5">
        <v>235.9</v>
      </c>
    </row>
    <row r="176" spans="1:4" x14ac:dyDescent="0.25">
      <c r="A176" s="4" t="s">
        <v>16</v>
      </c>
      <c r="B176" s="5">
        <v>651.03</v>
      </c>
    </row>
    <row r="177" spans="1:6" x14ac:dyDescent="0.25">
      <c r="A177" s="4" t="s">
        <v>17</v>
      </c>
      <c r="B177" s="5">
        <v>1860</v>
      </c>
    </row>
    <row r="178" spans="1:6" x14ac:dyDescent="0.25">
      <c r="A178" s="6" t="s">
        <v>1</v>
      </c>
      <c r="B178" s="7">
        <f>SUM(B166:B177)</f>
        <v>22525.06</v>
      </c>
    </row>
    <row r="182" spans="1:6" hidden="1" x14ac:dyDescent="0.25">
      <c r="A182" s="22">
        <v>45048</v>
      </c>
      <c r="B182" s="21" t="s">
        <v>57</v>
      </c>
      <c r="C182" s="23">
        <v>1690</v>
      </c>
      <c r="D182" s="21" t="s">
        <v>60</v>
      </c>
      <c r="E182" s="23"/>
      <c r="F182" s="21"/>
    </row>
    <row r="183" spans="1:6" hidden="1" x14ac:dyDescent="0.25">
      <c r="A183" s="22">
        <v>45174</v>
      </c>
      <c r="B183" s="21" t="s">
        <v>57</v>
      </c>
      <c r="C183" s="23">
        <v>1390</v>
      </c>
      <c r="D183" s="21" t="s">
        <v>61</v>
      </c>
    </row>
    <row r="184" spans="1:6" hidden="1" x14ac:dyDescent="0.25">
      <c r="C184" s="23">
        <f>C182+C183</f>
        <v>3080</v>
      </c>
    </row>
    <row r="185" spans="1:6" hidden="1" x14ac:dyDescent="0.25"/>
    <row r="186" spans="1:6" hidden="1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2026-07-28T14:08:28Z</dcterms:modified>
</cp:coreProperties>
</file>